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рпска емисија на ЛСЕ" sheetId="1" r:id="rId1"/>
  </sheets>
  <definedNames>
    <definedName name="solver_adj" localSheetId="0" hidden="1">'Српска емисија на ЛСЕ'!$C$10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'Српска емисија на ЛСЕ'!#REF!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D5" i="1"/>
  <c r="C5" l="1"/>
  <c r="D14"/>
  <c r="C14"/>
  <c r="F14"/>
  <c r="C8"/>
  <c r="C16" l="1"/>
  <c r="E14"/>
  <c r="G14"/>
  <c r="G8"/>
  <c r="D8"/>
  <c r="D16" s="1"/>
  <c r="E8"/>
  <c r="F8"/>
  <c r="F16" s="1"/>
  <c r="G16" l="1"/>
  <c r="E16"/>
  <c r="C18" s="1"/>
  <c r="C20" s="1"/>
</calcChain>
</file>

<file path=xl/sharedStrings.xml><?xml version="1.0" encoding="utf-8"?>
<sst xmlns="http://schemas.openxmlformats.org/spreadsheetml/2006/main" count="15" uniqueCount="15">
  <si>
    <t>27.4.2022.</t>
  </si>
  <si>
    <t>Обавезе (камата и/или главница)</t>
  </si>
  <si>
    <t>Доспјеће обавезе</t>
  </si>
  <si>
    <t xml:space="preserve">Година </t>
  </si>
  <si>
    <t xml:space="preserve">Дисконтни  фактор </t>
  </si>
  <si>
    <t>Контрола резултата</t>
  </si>
  <si>
    <t xml:space="preserve">Напомена: </t>
  </si>
  <si>
    <t xml:space="preserve">Добијени резултат вриједи за било коју номиналну вриједност емисије. </t>
  </si>
  <si>
    <t>Номинална вриједност емисије (ЕУР)</t>
  </si>
  <si>
    <t>Стварна/ефективна каматна стопа (%)</t>
  </si>
  <si>
    <t>Садашња вриједност обавеза (ЕУР)</t>
  </si>
  <si>
    <t>Укупна садашња вриједност обавеза (ЕУР)</t>
  </si>
  <si>
    <t xml:space="preserve">Одређивање стварне/ефективне каматне стопе на емисију Републике Српске на ЛСЕ </t>
  </si>
  <si>
    <t xml:space="preserve">Цијена емисије </t>
  </si>
  <si>
    <t>Продајна вриједност обвезница (ЕУР)</t>
  </si>
</sst>
</file>

<file path=xl/styles.xml><?xml version="1.0" encoding="utf-8"?>
<styleSheet xmlns="http://schemas.openxmlformats.org/spreadsheetml/2006/main">
  <numFmts count="5">
    <numFmt numFmtId="164" formatCode="[$-1181A]d/m/yyyy;@"/>
    <numFmt numFmtId="165" formatCode="0.0000"/>
    <numFmt numFmtId="166" formatCode="0.0%"/>
    <numFmt numFmtId="167" formatCode="0.0"/>
    <numFmt numFmtId="168" formatCode="#,##0.00000"/>
  </numFmts>
  <fonts count="2"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166" fontId="1" fillId="0" borderId="0" xfId="0" applyNumberFormat="1" applyFont="1"/>
    <xf numFmtId="165" fontId="1" fillId="0" borderId="0" xfId="0" applyNumberFormat="1" applyFont="1"/>
    <xf numFmtId="0" fontId="1" fillId="3" borderId="0" xfId="0" applyFont="1" applyFill="1"/>
    <xf numFmtId="167" fontId="1" fillId="3" borderId="0" xfId="0" applyNumberFormat="1" applyFont="1" applyFill="1"/>
    <xf numFmtId="168" fontId="1" fillId="0" borderId="0" xfId="0" applyNumberFormat="1" applyFont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4"/>
  <sheetViews>
    <sheetView tabSelected="1" workbookViewId="0">
      <selection activeCell="I29" sqref="I29"/>
    </sheetView>
  </sheetViews>
  <sheetFormatPr defaultRowHeight="18.75"/>
  <cols>
    <col min="2" max="2" width="106" style="1" bestFit="1" customWidth="1"/>
    <col min="3" max="3" width="14.42578125" style="1" bestFit="1" customWidth="1"/>
    <col min="4" max="6" width="13" style="1" bestFit="1" customWidth="1"/>
    <col min="7" max="7" width="14.42578125" style="1" bestFit="1" customWidth="1"/>
    <col min="8" max="9" width="9.140625" style="1"/>
  </cols>
  <sheetData>
    <row r="1" spans="2:7">
      <c r="B1" s="10" t="s">
        <v>12</v>
      </c>
      <c r="C1" s="10"/>
      <c r="D1" s="10"/>
      <c r="E1" s="10"/>
      <c r="F1" s="10"/>
      <c r="G1" s="10"/>
    </row>
    <row r="3" spans="2:7">
      <c r="B3" s="1" t="s">
        <v>8</v>
      </c>
      <c r="C3" s="2">
        <v>300000000</v>
      </c>
      <c r="D3" s="2"/>
      <c r="E3" s="2"/>
      <c r="F3" s="2"/>
      <c r="G3" s="2"/>
    </row>
    <row r="4" spans="2:7">
      <c r="B4" s="1" t="s">
        <v>13</v>
      </c>
      <c r="C4" s="9">
        <v>0.98917999999999995</v>
      </c>
      <c r="D4" s="2"/>
      <c r="E4" s="2"/>
      <c r="F4" s="2"/>
      <c r="G4" s="2"/>
    </row>
    <row r="5" spans="2:7">
      <c r="B5" s="1" t="s">
        <v>14</v>
      </c>
      <c r="C5" s="2">
        <f>C4*C3</f>
        <v>296754000</v>
      </c>
      <c r="D5" s="2">
        <f>C3-C5</f>
        <v>3246000</v>
      </c>
      <c r="E5" s="2"/>
      <c r="F5" s="2"/>
      <c r="G5" s="2"/>
    </row>
    <row r="6" spans="2:7">
      <c r="C6" s="2"/>
      <c r="D6" s="2"/>
      <c r="E6" s="2"/>
      <c r="F6" s="2"/>
      <c r="G6" s="2"/>
    </row>
    <row r="7" spans="2:7">
      <c r="B7" s="1" t="s">
        <v>2</v>
      </c>
      <c r="C7" s="3" t="s">
        <v>0</v>
      </c>
      <c r="D7" s="3">
        <v>45043</v>
      </c>
      <c r="E7" s="3">
        <v>45409</v>
      </c>
      <c r="F7" s="3">
        <v>45774</v>
      </c>
      <c r="G7" s="3">
        <v>46139</v>
      </c>
    </row>
    <row r="8" spans="2:7">
      <c r="B8" s="1" t="s">
        <v>1</v>
      </c>
      <c r="C8" s="2">
        <f>$C$3*0.0475</f>
        <v>14250000</v>
      </c>
      <c r="D8" s="2">
        <f t="shared" ref="D8:F8" si="0">$C$3*0.0475</f>
        <v>14250000</v>
      </c>
      <c r="E8" s="2">
        <f t="shared" si="0"/>
        <v>14250000</v>
      </c>
      <c r="F8" s="2">
        <f t="shared" si="0"/>
        <v>14250000</v>
      </c>
      <c r="G8" s="2">
        <f>$C$3*0.0475+C3</f>
        <v>314250000</v>
      </c>
    </row>
    <row r="9" spans="2:7">
      <c r="B9" s="3"/>
    </row>
    <row r="10" spans="2:7">
      <c r="B10" s="7" t="s">
        <v>9</v>
      </c>
      <c r="C10" s="8">
        <v>4.9999141384084398</v>
      </c>
    </row>
    <row r="11" spans="2:7">
      <c r="C11" s="5"/>
    </row>
    <row r="12" spans="2:7">
      <c r="C12" s="5"/>
    </row>
    <row r="13" spans="2:7">
      <c r="B13" s="1" t="s">
        <v>3</v>
      </c>
      <c r="C13" s="1">
        <v>1</v>
      </c>
      <c r="D13" s="1">
        <v>2</v>
      </c>
      <c r="E13" s="1">
        <v>3</v>
      </c>
      <c r="F13" s="1">
        <v>4</v>
      </c>
      <c r="G13" s="1">
        <v>5</v>
      </c>
    </row>
    <row r="14" spans="2:7">
      <c r="B14" s="1" t="s">
        <v>4</v>
      </c>
      <c r="C14" s="6">
        <f>1/(1+$C$10/100)^C13</f>
        <v>0.95238173117153535</v>
      </c>
      <c r="D14" s="6">
        <f>1/(1+$C$10/100)^D13</f>
        <v>0.90703096186929066</v>
      </c>
      <c r="E14" s="6">
        <f>1/(1+$C$10/100)^E13</f>
        <v>0.863839717691258</v>
      </c>
      <c r="F14" s="6">
        <f>1/(1+$C$10/100)^F13</f>
        <v>0.82270516578953057</v>
      </c>
      <c r="G14" s="6">
        <f>1/(1+$C$10/100)^G13</f>
        <v>0.78352937003839818</v>
      </c>
    </row>
    <row r="16" spans="2:7">
      <c r="B16" s="1" t="s">
        <v>10</v>
      </c>
      <c r="C16" s="2">
        <f>C8*C14</f>
        <v>13571439.669194378</v>
      </c>
      <c r="D16" s="2">
        <f t="shared" ref="D16:G16" si="1">D8*D14</f>
        <v>12925191.206637392</v>
      </c>
      <c r="E16" s="2">
        <f t="shared" si="1"/>
        <v>12309715.977100426</v>
      </c>
      <c r="F16" s="2">
        <f t="shared" si="1"/>
        <v>11723548.612500811</v>
      </c>
      <c r="G16" s="2">
        <f t="shared" si="1"/>
        <v>246224104.53456664</v>
      </c>
    </row>
    <row r="18" spans="2:7">
      <c r="B18" s="1" t="s">
        <v>11</v>
      </c>
      <c r="C18" s="2">
        <f>SUM(C16:G16)</f>
        <v>296753999.99999964</v>
      </c>
    </row>
    <row r="19" spans="2:7">
      <c r="C19" s="2"/>
      <c r="D19" s="2"/>
      <c r="E19" s="2"/>
      <c r="F19" s="2"/>
      <c r="G19" s="2"/>
    </row>
    <row r="20" spans="2:7">
      <c r="B20" s="1" t="s">
        <v>5</v>
      </c>
      <c r="C20" s="2">
        <f>C5-C18</f>
        <v>0</v>
      </c>
    </row>
    <row r="23" spans="2:7">
      <c r="B23" s="4" t="s">
        <v>6</v>
      </c>
      <c r="C23" s="4"/>
      <c r="D23" s="4"/>
      <c r="E23" s="4"/>
    </row>
    <row r="24" spans="2:7">
      <c r="B24" s="4" t="s">
        <v>7</v>
      </c>
      <c r="C24" s="4"/>
      <c r="D24" s="4"/>
      <c r="E24" s="4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Српска емисија на ЛСЕ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2021-04-25T09:11:40Z</dcterms:created>
  <dcterms:modified xsi:type="dcterms:W3CDTF">2021-04-27T10:24:04Z</dcterms:modified>
</cp:coreProperties>
</file>